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16\01_VÝZVA\na EZAK\"/>
    </mc:Choice>
  </mc:AlternateContent>
  <xr:revisionPtr revIDLastSave="0" documentId="13_ncr:1_{591093C3-D022-4201-86A1-3B9F5529A7DE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žlutě požadavek obsluha 2022,23" sheetId="2" r:id="rId1"/>
  </sheets>
  <definedNames>
    <definedName name="_xlnm._FilterDatabase" localSheetId="0" hidden="1">'žlutě požadavek obsluha 2022,23'!$A$1:$P$36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" i="2" l="1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 l="1"/>
  <c r="O21" i="2"/>
  <c r="O36" i="2" l="1"/>
</calcChain>
</file>

<file path=xl/sharedStrings.xml><?xml version="1.0" encoding="utf-8"?>
<sst xmlns="http://schemas.openxmlformats.org/spreadsheetml/2006/main" count="322" uniqueCount="209">
  <si>
    <t>UMÍSTĚNÍ</t>
  </si>
  <si>
    <t>PALIVO</t>
  </si>
  <si>
    <t>TYP KOTLE</t>
  </si>
  <si>
    <t>KW</t>
  </si>
  <si>
    <t>ROK VÝR.</t>
  </si>
  <si>
    <t>Pára</t>
  </si>
  <si>
    <t>HU</t>
  </si>
  <si>
    <t>H 424</t>
  </si>
  <si>
    <t>Koks</t>
  </si>
  <si>
    <t>VSB I</t>
  </si>
  <si>
    <t>DAKON 25 MAX</t>
  </si>
  <si>
    <t>1 hod denně</t>
  </si>
  <si>
    <t>1,5 hod denně</t>
  </si>
  <si>
    <t>3 hod denně</t>
  </si>
  <si>
    <t>ROZSAH</t>
  </si>
  <si>
    <t>TOPNÉ OBDOBÍ</t>
  </si>
  <si>
    <t>POZNÁMKA</t>
  </si>
  <si>
    <t>fakturace dle topného období</t>
  </si>
  <si>
    <t>DRUH POŽADOVANÉHO PALIVA</t>
  </si>
  <si>
    <t>Koks ořech 2</t>
  </si>
  <si>
    <t>Brikety</t>
  </si>
  <si>
    <t>PAUŠÁLNÍ CENA OBSLUHY Kč bez DPH / měsíc</t>
  </si>
  <si>
    <t>fakturace celoroční</t>
  </si>
  <si>
    <t>VIADRUS G 90 2x</t>
  </si>
  <si>
    <t>České Budějovice – budova ATÚ</t>
  </si>
  <si>
    <t>GLAZER</t>
  </si>
  <si>
    <t>PROTHERM  KLO 60</t>
  </si>
  <si>
    <t>2 hod týdně</t>
  </si>
  <si>
    <t>2x45</t>
  </si>
  <si>
    <t>ZP</t>
  </si>
  <si>
    <t>výměník, Sympatik VNV</t>
  </si>
  <si>
    <t>PROPAN</t>
  </si>
  <si>
    <t>TE</t>
  </si>
  <si>
    <t>nad 200</t>
  </si>
  <si>
    <t>do 100</t>
  </si>
  <si>
    <t>celkem</t>
  </si>
  <si>
    <t>Číčenice - výpravní budova</t>
  </si>
  <si>
    <t>H. uhlí kostka</t>
  </si>
  <si>
    <t>H. uhlí ořech 2</t>
  </si>
  <si>
    <t>H. uhlí ořech 1</t>
  </si>
  <si>
    <t>CARBOROBOT PV 80</t>
  </si>
  <si>
    <t>VÝMĚNÍKOVÁ STANICE PÁRA - VODA</t>
  </si>
  <si>
    <t>VÝMĚNÍK VODA - VODA</t>
  </si>
  <si>
    <t>ROZDĚLOVACÍ STANICE TEPLÉ VODY</t>
  </si>
  <si>
    <t>VITOPLEX 100, VITOCROSSAL 300</t>
  </si>
  <si>
    <t>1 hod týdně</t>
  </si>
  <si>
    <t>POŘADÍ</t>
  </si>
  <si>
    <t>CELKOVÁ PAUŠÁLNÍ CENA OBSLUHY PO DOBU TRVÁNÍ SMLOUVY</t>
  </si>
  <si>
    <t>V750L8N01PRY</t>
  </si>
  <si>
    <t>V750L5M01PQW</t>
  </si>
  <si>
    <t>V750L5704PUF</t>
  </si>
  <si>
    <t>V750L4M01PRD</t>
  </si>
  <si>
    <t>V750L4H01PQY</t>
  </si>
  <si>
    <t>V750L4B01PUI</t>
  </si>
  <si>
    <t>V750L6901PRR</t>
  </si>
  <si>
    <t>V750L6H01PSX</t>
  </si>
  <si>
    <t>V750L6S01PPA</t>
  </si>
  <si>
    <t>V750LBW01PN8</t>
  </si>
  <si>
    <t>V750LFV01CNV</t>
  </si>
  <si>
    <t>V750LHL01CNZ</t>
  </si>
  <si>
    <t>V750L7J00PV4</t>
  </si>
  <si>
    <t>V750LJL00PBB</t>
  </si>
  <si>
    <t>V750LJL00P9J</t>
  </si>
  <si>
    <t>V750L7H00PDV</t>
  </si>
  <si>
    <t>V750LJK00P9F</t>
  </si>
  <si>
    <t>V750L8T00P90</t>
  </si>
  <si>
    <t>V750LE700CBU</t>
  </si>
  <si>
    <t>V750LHN00C9J</t>
  </si>
  <si>
    <t>V750LMV00CA1</t>
  </si>
  <si>
    <t>V750LEX00C10</t>
  </si>
  <si>
    <t>V750LG501CNU</t>
  </si>
  <si>
    <t>V750LDR01CR7</t>
  </si>
  <si>
    <t>V750LHG01CUD</t>
  </si>
  <si>
    <t>V750LG500C4P</t>
  </si>
  <si>
    <t>V750LHC01CP6</t>
  </si>
  <si>
    <t>V750LHC01CRB</t>
  </si>
  <si>
    <t>VZDUCHOTECHNIKA</t>
  </si>
  <si>
    <t>Oblast České Budějovice</t>
  </si>
  <si>
    <t>Oblast Plzeň</t>
  </si>
  <si>
    <t>ZDC/32/25677</t>
  </si>
  <si>
    <t>2x111</t>
  </si>
  <si>
    <t>2x300</t>
  </si>
  <si>
    <t>2x23</t>
  </si>
  <si>
    <t>2x49</t>
  </si>
  <si>
    <t>E211L7H00PDV</t>
  </si>
  <si>
    <t>pára</t>
  </si>
  <si>
    <t>2x25</t>
  </si>
  <si>
    <t>horká voda</t>
  </si>
  <si>
    <t>2x202</t>
  </si>
  <si>
    <t>SYMPATIK VNV UT 180 ÚT, TUV, Aku</t>
  </si>
  <si>
    <t>4 hod denně</t>
  </si>
  <si>
    <t>VIADRUS A3C S 31</t>
  </si>
  <si>
    <t>PŘEDPOKLÁDANÉ MNOŽSTVÍ DODÁVKY PALIVA (q)</t>
  </si>
  <si>
    <t>UMÍSTĚNÍ - název + adresa</t>
  </si>
  <si>
    <t>BĚLÁ NAD RADBUZOU, Nádražní 239 - výpravní budova</t>
  </si>
  <si>
    <t>DOMAŽLICE, Masarykova 131 - výpravní budova</t>
  </si>
  <si>
    <t>KLATOVY, Nádražní 149,151 - výpravní budova</t>
  </si>
  <si>
    <t>KOLINEC 142 - výpravní budova</t>
  </si>
  <si>
    <t>KOZOLUPY 298 - provozní budova TO</t>
  </si>
  <si>
    <t>NEMILKOV 42 - výpravní budova</t>
  </si>
  <si>
    <t>NÝŘANY, Nádražní 84 - výpravní budova</t>
  </si>
  <si>
    <t>PLZEŇ KOTEROV/BOŽKOV, Libušínská 633 - budova OTV</t>
  </si>
  <si>
    <t>PLZEŇ HL.N. - ústřední stavědlo</t>
  </si>
  <si>
    <t>PLZEŇ SEŘ.N. - budova HZS</t>
  </si>
  <si>
    <t>PLZEŇ, Sušická 1105/23a - administrativní budova</t>
  </si>
  <si>
    <t>PLZEŇ, Sušická 1106/25 - administrativní budova</t>
  </si>
  <si>
    <t>STAŇKOV, Nádražní 163 - výpravní budova</t>
  </si>
  <si>
    <t>ŽELEZNÁ RUDA, DEBRNÍK 30 - výpravní budova</t>
  </si>
  <si>
    <t xml:space="preserve">ŽICHOVICE 154 - výpravní budova </t>
  </si>
  <si>
    <t>ČESKÉ VELENICE, Revoluční 209 - výpravní budova</t>
  </si>
  <si>
    <t>ČESKÉ BUDĚJOVICE, Nádražní 119 - výpravní budova</t>
  </si>
  <si>
    <t>ČESKÉ BUDĚJOVICE, Ä.Tragera 2849/90 - administrativní budova OŘ Plzeň</t>
  </si>
  <si>
    <t>ČESKÉ BUDĚJOVICE, Nemanická 438 - budova ATÚ</t>
  </si>
  <si>
    <t>ČÍČENICE 41 - výpravní budova</t>
  </si>
  <si>
    <t>MILEVSKO, Nádražní 402 - výpravní budova</t>
  </si>
  <si>
    <t>PRACHATICE, Nádražní 386 - budova TO</t>
  </si>
  <si>
    <t>PROTIVÍN, Švermova 894 - budova TO</t>
  </si>
  <si>
    <t>SEZIMOVO ÚSTÍ, Okružní 302 - budova zastávky</t>
  </si>
  <si>
    <t>ZLIV, Nádražní 85 -  výpravní budova</t>
  </si>
  <si>
    <t>PLZEŇ JIŽNÍ PŘEDM., Koperníkova 1584 - výpravní budova (východ)</t>
  </si>
  <si>
    <t>DAKON DOR 32</t>
  </si>
  <si>
    <t xml:space="preserve">Vailant </t>
  </si>
  <si>
    <t>Ekoefekt</t>
  </si>
  <si>
    <t>HRDĚJOVICE - Nemanice HZS - služebna</t>
  </si>
  <si>
    <t>HRDĚJOVICE 546- Nemanice - provozní budova v areálu HZS</t>
  </si>
  <si>
    <t>V750LE700CKE</t>
  </si>
  <si>
    <t>Kolinec - výpravní budova</t>
  </si>
  <si>
    <t xml:space="preserve">Kozolupy - provozní budova TO </t>
  </si>
  <si>
    <t>Plzeň hl.n./seř.n. - HZS provozní budova</t>
  </si>
  <si>
    <t>Milevsko - výpravní budova</t>
  </si>
  <si>
    <t>Prachatice - provozní budova TO, byt</t>
  </si>
  <si>
    <t>Protivín - provozní budova TO</t>
  </si>
  <si>
    <t>Sezimovo Ústí - budova  zastávky</t>
  </si>
  <si>
    <t>Zliv - výpravní budova</t>
  </si>
  <si>
    <t>České Budějovice - stavědlo č. 1 - Kompas</t>
  </si>
  <si>
    <t xml:space="preserve">České Budějovice – administrativní budova OŘ                             </t>
  </si>
  <si>
    <t>Žichovice - výpravní budova</t>
  </si>
  <si>
    <t>Bělá nad Radbuzou - výpravní budova</t>
  </si>
  <si>
    <t>Domažlice - výpravní budova</t>
  </si>
  <si>
    <t>Klatovy - výpravní budova</t>
  </si>
  <si>
    <t>Nemilkov - výpravní budova</t>
  </si>
  <si>
    <t>Nýřany - výpravní budova</t>
  </si>
  <si>
    <t>Plzeň hl.n. - ústřední stavědlo</t>
  </si>
  <si>
    <t>Staňkov - výpravní budova</t>
  </si>
  <si>
    <t>Železná Ruda-Alžbětín - výpravní budova</t>
  </si>
  <si>
    <t>Plzeň Jižní Předměstí - výpravní budova - východ</t>
  </si>
  <si>
    <t xml:space="preserve">Plzeň-Koterov - provozní budova OTV </t>
  </si>
  <si>
    <t>ZAKÁZKA</t>
  </si>
  <si>
    <t>České Velenice - výpravní budova</t>
  </si>
  <si>
    <t>České Budějovice - výpravní budova, Nádražní 119</t>
  </si>
  <si>
    <t>ČESKÉ BUDĚJOVICE - kompas stavědlo č. 1</t>
  </si>
  <si>
    <t>Tepelné zdroje ve správě OŘ Plzeň celkem</t>
  </si>
  <si>
    <t>4x36</t>
  </si>
  <si>
    <t>ZDC/31/24981</t>
  </si>
  <si>
    <t>ZDC/31/24866</t>
  </si>
  <si>
    <t>ZDC/31/24879</t>
  </si>
  <si>
    <t>ZDC/31/24986</t>
  </si>
  <si>
    <t>ZDC/31/24917</t>
  </si>
  <si>
    <t>ZDC/31/CA1</t>
  </si>
  <si>
    <t>ZDC/31/C9J</t>
  </si>
  <si>
    <t>ZDC/31/C10</t>
  </si>
  <si>
    <t>ZDC/31/24925</t>
  </si>
  <si>
    <t>ZDC/32/25025</t>
  </si>
  <si>
    <t>ZDC/32/25033</t>
  </si>
  <si>
    <t>ZDC/32/25054</t>
  </si>
  <si>
    <t>ZDC/32/25049</t>
  </si>
  <si>
    <t>ZDC/32/21251</t>
  </si>
  <si>
    <t>ZDC/32/25040</t>
  </si>
  <si>
    <t>ZDC/32/25027</t>
  </si>
  <si>
    <t>ZDC/32/21262</t>
  </si>
  <si>
    <t>ZDC/32/25006</t>
  </si>
  <si>
    <t>ZDC/32/21275</t>
  </si>
  <si>
    <t>ZDC/32/22211</t>
  </si>
  <si>
    <t>ZDC/32/25015</t>
  </si>
  <si>
    <t>ZDC/32/25060</t>
  </si>
  <si>
    <t>ZDC/32/25045</t>
  </si>
  <si>
    <t>3 hod týdně</t>
  </si>
  <si>
    <t>1 hod měsíčně</t>
  </si>
  <si>
    <t>ZDC/31/17389</t>
  </si>
  <si>
    <t>ZDC/31/24945</t>
  </si>
  <si>
    <t>ZDC/31/21346</t>
  </si>
  <si>
    <t>ZDC/31/26381</t>
  </si>
  <si>
    <t>Domažlice 608 - ST provozní budova</t>
  </si>
  <si>
    <t>Dakon DUA R</t>
  </si>
  <si>
    <t>ZDC/32/21293</t>
  </si>
  <si>
    <t>V750L6S00P9Z</t>
  </si>
  <si>
    <t>3x24</t>
  </si>
  <si>
    <t>2 hod denně</t>
  </si>
  <si>
    <t>SP RE ČÍSLO OBJEKTU</t>
  </si>
  <si>
    <t>Domažlice - provozní budova TO</t>
  </si>
  <si>
    <t>1.9.2022 - 31.5.2023</t>
  </si>
  <si>
    <t>1.6.2022 - 31.5.2023</t>
  </si>
  <si>
    <t>2x Viessmann Paromat Simplex     1x Prohherm</t>
  </si>
  <si>
    <t>2x280   1x48</t>
  </si>
  <si>
    <t xml:space="preserve">2x PROTHERM 60 KLO </t>
  </si>
  <si>
    <t xml:space="preserve">2x HOVAL UG AM </t>
  </si>
  <si>
    <t xml:space="preserve">2x Buderus Log GB 162-45 </t>
  </si>
  <si>
    <t>1x32 1x45</t>
  </si>
  <si>
    <t xml:space="preserve">2x Hydrotherm Stiebel Eltron </t>
  </si>
  <si>
    <t>DAKON DOR 32,     DOR 45 D</t>
  </si>
  <si>
    <t xml:space="preserve">2x VIADRUS A3C </t>
  </si>
  <si>
    <t>výměník Catetherm Maxi</t>
  </si>
  <si>
    <t>2x HOVAL UG AM</t>
  </si>
  <si>
    <t xml:space="preserve">2x VAILLANT VK INT 35/K-1E </t>
  </si>
  <si>
    <t xml:space="preserve">2x THERM 28 TLX </t>
  </si>
  <si>
    <t>Plzeň, Sušická 1105/23a -administrativní budova</t>
  </si>
  <si>
    <t xml:space="preserve">Plzeň, Sušická 1106/25 -administrativní budova </t>
  </si>
  <si>
    <t>Nemanice HZS - služebna HZS</t>
  </si>
  <si>
    <t>Nemanice - provozní budova areál HZS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</si>
</sst>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1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6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76">
    <xf numFmtId="0" fontId="0" fillId="0" borderId="0" xfId="0"/>
    <xf numFmtId="0" fontId="6" fillId="0" borderId="12" xfId="0" applyFont="1" applyFill="1" applyBorder="1" applyAlignment="1" applyProtection="1">
      <alignment horizontal="left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6" fillId="0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/>
    </xf>
    <xf numFmtId="44" fontId="2" fillId="0" borderId="14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Protection="1"/>
    <xf numFmtId="0" fontId="4" fillId="0" borderId="4" xfId="2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0" fontId="4" fillId="0" borderId="6" xfId="0" applyFont="1" applyFill="1" applyBorder="1" applyProtection="1"/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1" fontId="4" fillId="0" borderId="4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4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 vertical="center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vertical="center"/>
    </xf>
    <xf numFmtId="0" fontId="4" fillId="0" borderId="11" xfId="0" applyFont="1" applyFill="1" applyBorder="1" applyProtection="1"/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44" fontId="6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164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6" fillId="0" borderId="18" xfId="0" applyNumberFormat="1" applyFont="1" applyFill="1" applyBorder="1" applyAlignment="1" applyProtection="1">
      <alignment horizontal="center" vertical="center"/>
      <protection locked="0"/>
    </xf>
    <xf numFmtId="164" fontId="6" fillId="0" borderId="3" xfId="0" applyNumberFormat="1" applyFont="1" applyFill="1" applyBorder="1" applyAlignment="1" applyProtection="1">
      <alignment horizontal="center" vertical="center"/>
      <protection locked="0"/>
    </xf>
    <xf numFmtId="164" fontId="10" fillId="0" borderId="0" xfId="0" applyNumberFormat="1" applyFont="1" applyFill="1" applyProtection="1"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44" fontId="8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</xf>
    <xf numFmtId="0" fontId="7" fillId="0" borderId="26" xfId="0" applyFont="1" applyFill="1" applyBorder="1" applyAlignment="1" applyProtection="1">
      <alignment horizontal="center" vertical="center" wrapText="1"/>
      <protection locked="0"/>
    </xf>
    <xf numFmtId="44" fontId="4" fillId="0" borderId="27" xfId="0" applyNumberFormat="1" applyFont="1" applyFill="1" applyBorder="1" applyAlignment="1" applyProtection="1">
      <alignment horizontal="right" vertical="center"/>
      <protection locked="0"/>
    </xf>
  </cellXfs>
  <cellStyles count="4">
    <cellStyle name="Normální" xfId="0" builtinId="0"/>
    <cellStyle name="Normální 2" xfId="1" xr:uid="{00000000-0005-0000-0000-000001000000}"/>
    <cellStyle name="Normální 2 3" xfId="3" xr:uid="{00000000-0005-0000-0000-000002000000}"/>
    <cellStyle name="normální_List1_1" xfId="2" xr:uid="{00000000-0005-0000-0000-000003000000}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01FF74"/>
      <color rgb="FF00FF00"/>
      <color rgb="FF33CC33"/>
      <color rgb="FF00EA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"/>
  <sheetViews>
    <sheetView tabSelected="1" zoomScale="75" zoomScaleNormal="75" workbookViewId="0">
      <pane ySplit="1" topLeftCell="A2" activePane="bottomLeft" state="frozen"/>
      <selection pane="bottomLeft" activeCell="L2" sqref="L2"/>
    </sheetView>
  </sheetViews>
  <sheetFormatPr defaultColWidth="9.140625" defaultRowHeight="14.25" x14ac:dyDescent="0.2"/>
  <cols>
    <col min="1" max="1" width="10.140625" style="4" customWidth="1"/>
    <col min="2" max="2" width="51.5703125" style="4" customWidth="1"/>
    <col min="3" max="3" width="36" style="47" customWidth="1"/>
    <col min="4" max="4" width="19.42578125" style="4" customWidth="1"/>
    <col min="5" max="5" width="20.5703125" style="4" customWidth="1"/>
    <col min="6" max="6" width="11.5703125" style="4" customWidth="1"/>
    <col min="7" max="7" width="24.5703125" style="4" customWidth="1"/>
    <col min="8" max="8" width="10.140625" style="4" bestFit="1" customWidth="1"/>
    <col min="9" max="9" width="8.5703125" style="4" customWidth="1"/>
    <col min="10" max="10" width="17" style="48" customWidth="1"/>
    <col min="11" max="11" width="25.7109375" style="4" customWidth="1"/>
    <col min="12" max="12" width="21.7109375" style="57" customWidth="1"/>
    <col min="13" max="13" width="21.7109375" style="4" customWidth="1"/>
    <col min="14" max="14" width="15.7109375" style="4" customWidth="1"/>
    <col min="15" max="15" width="29.140625" style="57" customWidth="1"/>
    <col min="16" max="16" width="10.85546875" style="4" customWidth="1"/>
    <col min="17" max="17" width="9.140625" style="4"/>
    <col min="18" max="18" width="15.42578125" style="4" customWidth="1"/>
    <col min="19" max="16384" width="9.140625" style="4"/>
  </cols>
  <sheetData>
    <row r="1" spans="1:16" ht="81.75" customHeight="1" thickBot="1" x14ac:dyDescent="0.25">
      <c r="A1" s="17" t="s">
        <v>46</v>
      </c>
      <c r="B1" s="5" t="s">
        <v>0</v>
      </c>
      <c r="C1" s="21" t="s">
        <v>93</v>
      </c>
      <c r="D1" s="21" t="s">
        <v>188</v>
      </c>
      <c r="E1" s="22" t="s">
        <v>147</v>
      </c>
      <c r="F1" s="22" t="s">
        <v>1</v>
      </c>
      <c r="G1" s="22" t="s">
        <v>2</v>
      </c>
      <c r="H1" s="23" t="s">
        <v>3</v>
      </c>
      <c r="I1" s="6" t="s">
        <v>4</v>
      </c>
      <c r="J1" s="6" t="s">
        <v>14</v>
      </c>
      <c r="K1" s="64" t="s">
        <v>15</v>
      </c>
      <c r="L1" s="74" t="s">
        <v>21</v>
      </c>
      <c r="M1" s="68" t="s">
        <v>18</v>
      </c>
      <c r="N1" s="6" t="s">
        <v>92</v>
      </c>
      <c r="O1" s="55" t="s">
        <v>47</v>
      </c>
      <c r="P1" s="6" t="s">
        <v>16</v>
      </c>
    </row>
    <row r="2" spans="1:16" ht="84.95" customHeight="1" thickTop="1" thickBot="1" x14ac:dyDescent="0.25">
      <c r="A2" s="18">
        <v>1</v>
      </c>
      <c r="B2" s="12" t="s">
        <v>137</v>
      </c>
      <c r="C2" s="62" t="s">
        <v>94</v>
      </c>
      <c r="D2" s="24" t="s">
        <v>162</v>
      </c>
      <c r="E2" s="25" t="s">
        <v>57</v>
      </c>
      <c r="F2" s="26" t="s">
        <v>6</v>
      </c>
      <c r="G2" s="27" t="s">
        <v>120</v>
      </c>
      <c r="H2" s="26">
        <v>32</v>
      </c>
      <c r="I2" s="26">
        <v>2005</v>
      </c>
      <c r="J2" s="28" t="s">
        <v>90</v>
      </c>
      <c r="K2" s="73" t="s">
        <v>190</v>
      </c>
      <c r="L2" s="75"/>
      <c r="M2" s="69" t="s">
        <v>39</v>
      </c>
      <c r="N2" s="34">
        <v>220</v>
      </c>
      <c r="O2" s="58">
        <f>L2*9</f>
        <v>0</v>
      </c>
      <c r="P2" s="51" t="s">
        <v>17</v>
      </c>
    </row>
    <row r="3" spans="1:16" ht="84.95" customHeight="1" thickTop="1" thickBot="1" x14ac:dyDescent="0.25">
      <c r="A3" s="18">
        <v>2</v>
      </c>
      <c r="B3" s="13" t="s">
        <v>138</v>
      </c>
      <c r="C3" s="29" t="s">
        <v>95</v>
      </c>
      <c r="D3" s="30" t="s">
        <v>163</v>
      </c>
      <c r="E3" s="31" t="s">
        <v>56</v>
      </c>
      <c r="F3" s="32" t="s">
        <v>29</v>
      </c>
      <c r="G3" s="27" t="s">
        <v>192</v>
      </c>
      <c r="H3" s="33" t="s">
        <v>193</v>
      </c>
      <c r="I3" s="32">
        <v>1999</v>
      </c>
      <c r="J3" s="34" t="s">
        <v>27</v>
      </c>
      <c r="K3" s="65" t="s">
        <v>191</v>
      </c>
      <c r="L3" s="75"/>
      <c r="M3" s="70"/>
      <c r="N3" s="2"/>
      <c r="O3" s="58">
        <f>L3*12</f>
        <v>0</v>
      </c>
      <c r="P3" s="52" t="s">
        <v>22</v>
      </c>
    </row>
    <row r="4" spans="1:16" ht="84.95" customHeight="1" thickTop="1" thickBot="1" x14ac:dyDescent="0.25">
      <c r="A4" s="18">
        <v>3</v>
      </c>
      <c r="B4" s="13" t="s">
        <v>189</v>
      </c>
      <c r="C4" s="29" t="s">
        <v>182</v>
      </c>
      <c r="D4" s="30" t="s">
        <v>184</v>
      </c>
      <c r="E4" s="31" t="s">
        <v>185</v>
      </c>
      <c r="F4" s="32" t="s">
        <v>29</v>
      </c>
      <c r="G4" s="27" t="s">
        <v>183</v>
      </c>
      <c r="H4" s="32" t="s">
        <v>186</v>
      </c>
      <c r="I4" s="32">
        <v>2000</v>
      </c>
      <c r="J4" s="34" t="s">
        <v>45</v>
      </c>
      <c r="K4" s="65" t="s">
        <v>190</v>
      </c>
      <c r="L4" s="75"/>
      <c r="M4" s="71"/>
      <c r="N4" s="14"/>
      <c r="O4" s="58">
        <f>L4*9</f>
        <v>0</v>
      </c>
      <c r="P4" s="51" t="s">
        <v>17</v>
      </c>
    </row>
    <row r="5" spans="1:16" ht="84.95" customHeight="1" thickTop="1" thickBot="1" x14ac:dyDescent="0.25">
      <c r="A5" s="18">
        <v>4</v>
      </c>
      <c r="B5" s="13" t="s">
        <v>139</v>
      </c>
      <c r="C5" s="29" t="s">
        <v>96</v>
      </c>
      <c r="D5" s="30" t="s">
        <v>164</v>
      </c>
      <c r="E5" s="31" t="s">
        <v>49</v>
      </c>
      <c r="F5" s="32" t="s">
        <v>29</v>
      </c>
      <c r="G5" s="27" t="s">
        <v>198</v>
      </c>
      <c r="H5" s="32" t="s">
        <v>81</v>
      </c>
      <c r="I5" s="32">
        <v>1995</v>
      </c>
      <c r="J5" s="34" t="s">
        <v>27</v>
      </c>
      <c r="K5" s="65" t="s">
        <v>191</v>
      </c>
      <c r="L5" s="75"/>
      <c r="M5" s="70"/>
      <c r="N5" s="2"/>
      <c r="O5" s="58">
        <f>L5*12</f>
        <v>0</v>
      </c>
      <c r="P5" s="52" t="s">
        <v>22</v>
      </c>
    </row>
    <row r="6" spans="1:16" ht="84.95" customHeight="1" thickTop="1" thickBot="1" x14ac:dyDescent="0.25">
      <c r="A6" s="18">
        <v>5</v>
      </c>
      <c r="B6" s="9" t="s">
        <v>126</v>
      </c>
      <c r="C6" s="29" t="s">
        <v>97</v>
      </c>
      <c r="D6" s="30" t="s">
        <v>165</v>
      </c>
      <c r="E6" s="31" t="s">
        <v>52</v>
      </c>
      <c r="F6" s="32" t="s">
        <v>6</v>
      </c>
      <c r="G6" s="33" t="s">
        <v>199</v>
      </c>
      <c r="H6" s="33" t="s">
        <v>197</v>
      </c>
      <c r="I6" s="32">
        <v>2004</v>
      </c>
      <c r="J6" s="34" t="s">
        <v>90</v>
      </c>
      <c r="K6" s="65" t="s">
        <v>190</v>
      </c>
      <c r="L6" s="75"/>
      <c r="M6" s="69" t="s">
        <v>39</v>
      </c>
      <c r="N6" s="34">
        <v>250</v>
      </c>
      <c r="O6" s="58">
        <f t="shared" ref="O6:O19" si="0">L6*9</f>
        <v>0</v>
      </c>
      <c r="P6" s="51" t="s">
        <v>17</v>
      </c>
    </row>
    <row r="7" spans="1:16" ht="84.95" customHeight="1" thickTop="1" thickBot="1" x14ac:dyDescent="0.25">
      <c r="A7" s="18">
        <v>6</v>
      </c>
      <c r="B7" s="9" t="s">
        <v>127</v>
      </c>
      <c r="C7" s="29" t="s">
        <v>98</v>
      </c>
      <c r="D7" s="34" t="s">
        <v>166</v>
      </c>
      <c r="E7" s="31" t="s">
        <v>65</v>
      </c>
      <c r="F7" s="34" t="s">
        <v>6</v>
      </c>
      <c r="G7" s="27" t="s">
        <v>7</v>
      </c>
      <c r="H7" s="35">
        <v>18</v>
      </c>
      <c r="I7" s="34">
        <v>2000</v>
      </c>
      <c r="J7" s="34" t="s">
        <v>187</v>
      </c>
      <c r="K7" s="65" t="s">
        <v>190</v>
      </c>
      <c r="L7" s="75"/>
      <c r="M7" s="69" t="s">
        <v>20</v>
      </c>
      <c r="N7" s="34">
        <v>90</v>
      </c>
      <c r="O7" s="58">
        <f t="shared" si="0"/>
        <v>0</v>
      </c>
      <c r="P7" s="51" t="s">
        <v>17</v>
      </c>
    </row>
    <row r="8" spans="1:16" ht="84.95" customHeight="1" thickTop="1" thickBot="1" x14ac:dyDescent="0.25">
      <c r="A8" s="18">
        <v>7</v>
      </c>
      <c r="B8" s="13" t="s">
        <v>140</v>
      </c>
      <c r="C8" s="29" t="s">
        <v>99</v>
      </c>
      <c r="D8" s="30" t="s">
        <v>167</v>
      </c>
      <c r="E8" s="31" t="s">
        <v>51</v>
      </c>
      <c r="F8" s="32" t="s">
        <v>6</v>
      </c>
      <c r="G8" s="33" t="s">
        <v>200</v>
      </c>
      <c r="H8" s="32" t="s">
        <v>82</v>
      </c>
      <c r="I8" s="32">
        <v>2017</v>
      </c>
      <c r="J8" s="34" t="s">
        <v>13</v>
      </c>
      <c r="K8" s="65" t="s">
        <v>190</v>
      </c>
      <c r="L8" s="75"/>
      <c r="M8" s="69" t="s">
        <v>38</v>
      </c>
      <c r="N8" s="34">
        <v>250</v>
      </c>
      <c r="O8" s="58">
        <f t="shared" si="0"/>
        <v>0</v>
      </c>
      <c r="P8" s="51" t="s">
        <v>17</v>
      </c>
    </row>
    <row r="9" spans="1:16" ht="84.95" customHeight="1" thickTop="1" thickBot="1" x14ac:dyDescent="0.25">
      <c r="A9" s="18">
        <v>8</v>
      </c>
      <c r="B9" s="13" t="s">
        <v>141</v>
      </c>
      <c r="C9" s="29" t="s">
        <v>100</v>
      </c>
      <c r="D9" s="30" t="s">
        <v>168</v>
      </c>
      <c r="E9" s="31" t="s">
        <v>54</v>
      </c>
      <c r="F9" s="32" t="s">
        <v>29</v>
      </c>
      <c r="G9" s="33" t="s">
        <v>194</v>
      </c>
      <c r="H9" s="32" t="s">
        <v>83</v>
      </c>
      <c r="I9" s="32">
        <v>2001</v>
      </c>
      <c r="J9" s="34" t="s">
        <v>27</v>
      </c>
      <c r="K9" s="65" t="s">
        <v>191</v>
      </c>
      <c r="L9" s="75"/>
      <c r="M9" s="70"/>
      <c r="N9" s="2"/>
      <c r="O9" s="58">
        <f t="shared" ref="O9:O12" si="1">L9*12</f>
        <v>0</v>
      </c>
      <c r="P9" s="52" t="s">
        <v>22</v>
      </c>
    </row>
    <row r="10" spans="1:16" ht="84.95" customHeight="1" thickTop="1" thickBot="1" x14ac:dyDescent="0.25">
      <c r="A10" s="18">
        <v>9</v>
      </c>
      <c r="B10" s="9" t="s">
        <v>146</v>
      </c>
      <c r="C10" s="33" t="s">
        <v>101</v>
      </c>
      <c r="D10" s="34" t="s">
        <v>162</v>
      </c>
      <c r="E10" s="31" t="s">
        <v>64</v>
      </c>
      <c r="F10" s="32" t="s">
        <v>29</v>
      </c>
      <c r="G10" s="27" t="s">
        <v>195</v>
      </c>
      <c r="H10" s="35" t="s">
        <v>80</v>
      </c>
      <c r="I10" s="34">
        <v>2004</v>
      </c>
      <c r="J10" s="34" t="s">
        <v>11</v>
      </c>
      <c r="K10" s="65" t="s">
        <v>191</v>
      </c>
      <c r="L10" s="75"/>
      <c r="M10" s="70"/>
      <c r="N10" s="2"/>
      <c r="O10" s="58">
        <f t="shared" si="1"/>
        <v>0</v>
      </c>
      <c r="P10" s="52" t="s">
        <v>22</v>
      </c>
    </row>
    <row r="11" spans="1:16" ht="84.95" customHeight="1" thickTop="1" thickBot="1" x14ac:dyDescent="0.25">
      <c r="A11" s="18">
        <v>10</v>
      </c>
      <c r="B11" s="9" t="s">
        <v>142</v>
      </c>
      <c r="C11" s="33" t="s">
        <v>102</v>
      </c>
      <c r="D11" s="34" t="s">
        <v>79</v>
      </c>
      <c r="E11" s="31" t="s">
        <v>63</v>
      </c>
      <c r="F11" s="32" t="s">
        <v>29</v>
      </c>
      <c r="G11" s="27" t="s">
        <v>196</v>
      </c>
      <c r="H11" s="35" t="s">
        <v>28</v>
      </c>
      <c r="I11" s="34">
        <v>2014</v>
      </c>
      <c r="J11" s="34" t="s">
        <v>27</v>
      </c>
      <c r="K11" s="65" t="s">
        <v>191</v>
      </c>
      <c r="L11" s="75"/>
      <c r="M11" s="70"/>
      <c r="N11" s="2"/>
      <c r="O11" s="58">
        <f t="shared" si="1"/>
        <v>0</v>
      </c>
      <c r="P11" s="52" t="s">
        <v>22</v>
      </c>
    </row>
    <row r="12" spans="1:16" ht="84.95" customHeight="1" thickTop="1" thickBot="1" x14ac:dyDescent="0.25">
      <c r="A12" s="18">
        <v>11</v>
      </c>
      <c r="B12" s="9" t="s">
        <v>142</v>
      </c>
      <c r="C12" s="33" t="s">
        <v>102</v>
      </c>
      <c r="D12" s="34" t="s">
        <v>79</v>
      </c>
      <c r="E12" s="36" t="s">
        <v>84</v>
      </c>
      <c r="F12" s="2"/>
      <c r="G12" s="27" t="s">
        <v>76</v>
      </c>
      <c r="H12" s="35">
        <v>15</v>
      </c>
      <c r="I12" s="34">
        <v>2014</v>
      </c>
      <c r="J12" s="34" t="s">
        <v>27</v>
      </c>
      <c r="K12" s="65" t="s">
        <v>191</v>
      </c>
      <c r="L12" s="75"/>
      <c r="M12" s="70"/>
      <c r="N12" s="2"/>
      <c r="O12" s="58">
        <f t="shared" si="1"/>
        <v>0</v>
      </c>
      <c r="P12" s="52" t="s">
        <v>22</v>
      </c>
    </row>
    <row r="13" spans="1:16" ht="84.95" customHeight="1" thickTop="1" thickBot="1" x14ac:dyDescent="0.25">
      <c r="A13" s="18">
        <v>12</v>
      </c>
      <c r="B13" s="9" t="s">
        <v>128</v>
      </c>
      <c r="C13" s="29" t="s">
        <v>103</v>
      </c>
      <c r="D13" s="34" t="s">
        <v>169</v>
      </c>
      <c r="E13" s="31" t="s">
        <v>60</v>
      </c>
      <c r="F13" s="34" t="s">
        <v>85</v>
      </c>
      <c r="G13" s="27" t="s">
        <v>201</v>
      </c>
      <c r="H13" s="35">
        <v>565</v>
      </c>
      <c r="I13" s="34">
        <v>2009</v>
      </c>
      <c r="J13" s="34" t="s">
        <v>27</v>
      </c>
      <c r="K13" s="65" t="s">
        <v>191</v>
      </c>
      <c r="L13" s="75"/>
      <c r="M13" s="70"/>
      <c r="N13" s="2"/>
      <c r="O13" s="58">
        <f>L13*12</f>
        <v>0</v>
      </c>
      <c r="P13" s="52" t="s">
        <v>22</v>
      </c>
    </row>
    <row r="14" spans="1:16" ht="84.95" customHeight="1" thickTop="1" thickBot="1" x14ac:dyDescent="0.25">
      <c r="A14" s="18">
        <v>13</v>
      </c>
      <c r="B14" s="13" t="s">
        <v>145</v>
      </c>
      <c r="C14" s="29" t="s">
        <v>119</v>
      </c>
      <c r="D14" s="30" t="s">
        <v>170</v>
      </c>
      <c r="E14" s="31" t="s">
        <v>48</v>
      </c>
      <c r="F14" s="33" t="s">
        <v>87</v>
      </c>
      <c r="G14" s="33" t="s">
        <v>30</v>
      </c>
      <c r="H14" s="32">
        <v>400</v>
      </c>
      <c r="I14" s="32">
        <v>2003</v>
      </c>
      <c r="J14" s="34" t="s">
        <v>27</v>
      </c>
      <c r="K14" s="65" t="s">
        <v>191</v>
      </c>
      <c r="L14" s="75"/>
      <c r="M14" s="70"/>
      <c r="N14" s="2"/>
      <c r="O14" s="58">
        <f>L14*12</f>
        <v>0</v>
      </c>
      <c r="P14" s="52" t="s">
        <v>22</v>
      </c>
    </row>
    <row r="15" spans="1:16" ht="84.95" customHeight="1" thickTop="1" thickBot="1" x14ac:dyDescent="0.25">
      <c r="A15" s="18">
        <v>14</v>
      </c>
      <c r="B15" s="16" t="s">
        <v>205</v>
      </c>
      <c r="C15" s="29" t="s">
        <v>104</v>
      </c>
      <c r="D15" s="34" t="s">
        <v>171</v>
      </c>
      <c r="E15" s="31" t="s">
        <v>62</v>
      </c>
      <c r="F15" s="32" t="s">
        <v>29</v>
      </c>
      <c r="G15" s="27" t="s">
        <v>202</v>
      </c>
      <c r="H15" s="35" t="s">
        <v>88</v>
      </c>
      <c r="I15" s="34">
        <v>2002</v>
      </c>
      <c r="J15" s="34" t="s">
        <v>27</v>
      </c>
      <c r="K15" s="65" t="s">
        <v>190</v>
      </c>
      <c r="L15" s="75"/>
      <c r="M15" s="70"/>
      <c r="N15" s="2"/>
      <c r="O15" s="58">
        <f t="shared" si="0"/>
        <v>0</v>
      </c>
      <c r="P15" s="51" t="s">
        <v>17</v>
      </c>
    </row>
    <row r="16" spans="1:16" ht="84.95" customHeight="1" thickTop="1" thickBot="1" x14ac:dyDescent="0.25">
      <c r="A16" s="18">
        <v>15</v>
      </c>
      <c r="B16" s="16" t="s">
        <v>206</v>
      </c>
      <c r="C16" s="29" t="s">
        <v>105</v>
      </c>
      <c r="D16" s="34" t="s">
        <v>172</v>
      </c>
      <c r="E16" s="31" t="s">
        <v>61</v>
      </c>
      <c r="F16" s="33" t="s">
        <v>87</v>
      </c>
      <c r="G16" s="27" t="s">
        <v>89</v>
      </c>
      <c r="H16" s="35">
        <v>180</v>
      </c>
      <c r="I16" s="34">
        <v>2009</v>
      </c>
      <c r="J16" s="34" t="s">
        <v>27</v>
      </c>
      <c r="K16" s="65" t="s">
        <v>190</v>
      </c>
      <c r="L16" s="75"/>
      <c r="M16" s="70"/>
      <c r="N16" s="2"/>
      <c r="O16" s="58">
        <f t="shared" si="0"/>
        <v>0</v>
      </c>
      <c r="P16" s="51" t="s">
        <v>17</v>
      </c>
    </row>
    <row r="17" spans="1:16" ht="84.95" customHeight="1" thickTop="1" thickBot="1" x14ac:dyDescent="0.25">
      <c r="A17" s="18">
        <v>16</v>
      </c>
      <c r="B17" s="13" t="s">
        <v>143</v>
      </c>
      <c r="C17" s="29" t="s">
        <v>106</v>
      </c>
      <c r="D17" s="30" t="s">
        <v>173</v>
      </c>
      <c r="E17" s="31" t="s">
        <v>55</v>
      </c>
      <c r="F17" s="32" t="s">
        <v>6</v>
      </c>
      <c r="G17" s="33" t="s">
        <v>40</v>
      </c>
      <c r="H17" s="32">
        <v>70</v>
      </c>
      <c r="I17" s="32">
        <v>2006</v>
      </c>
      <c r="J17" s="34" t="s">
        <v>13</v>
      </c>
      <c r="K17" s="65" t="s">
        <v>190</v>
      </c>
      <c r="L17" s="75"/>
      <c r="M17" s="69" t="s">
        <v>38</v>
      </c>
      <c r="N17" s="34">
        <v>400</v>
      </c>
      <c r="O17" s="58">
        <f t="shared" si="0"/>
        <v>0</v>
      </c>
      <c r="P17" s="51" t="s">
        <v>17</v>
      </c>
    </row>
    <row r="18" spans="1:16" ht="84.95" customHeight="1" thickTop="1" thickBot="1" x14ac:dyDescent="0.25">
      <c r="A18" s="18">
        <v>17</v>
      </c>
      <c r="B18" s="13" t="s">
        <v>144</v>
      </c>
      <c r="C18" s="27" t="s">
        <v>107</v>
      </c>
      <c r="D18" s="30" t="s">
        <v>174</v>
      </c>
      <c r="E18" s="31" t="s">
        <v>50</v>
      </c>
      <c r="F18" s="32" t="s">
        <v>31</v>
      </c>
      <c r="G18" s="33" t="s">
        <v>203</v>
      </c>
      <c r="H18" s="32" t="s">
        <v>152</v>
      </c>
      <c r="I18" s="32">
        <v>1999</v>
      </c>
      <c r="J18" s="34" t="s">
        <v>27</v>
      </c>
      <c r="K18" s="65" t="s">
        <v>191</v>
      </c>
      <c r="L18" s="75"/>
      <c r="M18" s="70"/>
      <c r="N18" s="2"/>
      <c r="O18" s="58">
        <f t="shared" ref="O18" si="2">L18*12</f>
        <v>0</v>
      </c>
      <c r="P18" s="52" t="s">
        <v>22</v>
      </c>
    </row>
    <row r="19" spans="1:16" ht="84.95" customHeight="1" thickTop="1" thickBot="1" x14ac:dyDescent="0.25">
      <c r="A19" s="18">
        <v>18</v>
      </c>
      <c r="B19" s="13" t="s">
        <v>136</v>
      </c>
      <c r="C19" s="29" t="s">
        <v>108</v>
      </c>
      <c r="D19" s="30" t="s">
        <v>175</v>
      </c>
      <c r="E19" s="31" t="s">
        <v>53</v>
      </c>
      <c r="F19" s="32" t="s">
        <v>6</v>
      </c>
      <c r="G19" s="33" t="s">
        <v>91</v>
      </c>
      <c r="H19" s="32">
        <v>31</v>
      </c>
      <c r="I19" s="32">
        <v>2019</v>
      </c>
      <c r="J19" s="34" t="s">
        <v>13</v>
      </c>
      <c r="K19" s="65" t="s">
        <v>190</v>
      </c>
      <c r="L19" s="75"/>
      <c r="M19" s="69" t="s">
        <v>38</v>
      </c>
      <c r="N19" s="34">
        <v>150</v>
      </c>
      <c r="O19" s="58">
        <f t="shared" si="0"/>
        <v>0</v>
      </c>
      <c r="P19" s="51" t="s">
        <v>17</v>
      </c>
    </row>
    <row r="20" spans="1:16" ht="15.75" thickTop="1" thickBot="1" x14ac:dyDescent="0.25">
      <c r="A20" s="18"/>
      <c r="B20" s="13"/>
      <c r="C20" s="29"/>
      <c r="D20" s="30"/>
      <c r="E20" s="31"/>
      <c r="F20" s="32"/>
      <c r="G20" s="33"/>
      <c r="H20" s="32"/>
      <c r="I20" s="32"/>
      <c r="J20" s="34"/>
      <c r="K20" s="66"/>
      <c r="L20" s="75"/>
      <c r="M20" s="69"/>
      <c r="N20" s="34"/>
      <c r="O20" s="58"/>
      <c r="P20" s="52"/>
    </row>
    <row r="21" spans="1:16" ht="36" customHeight="1" thickTop="1" thickBot="1" x14ac:dyDescent="0.25">
      <c r="A21" s="18"/>
      <c r="B21" s="15" t="s">
        <v>78</v>
      </c>
      <c r="C21" s="29"/>
      <c r="D21" s="30"/>
      <c r="E21" s="31"/>
      <c r="F21" s="32"/>
      <c r="G21" s="33"/>
      <c r="H21" s="32"/>
      <c r="I21" s="32"/>
      <c r="J21" s="34"/>
      <c r="K21" s="67"/>
      <c r="L21" s="75"/>
      <c r="M21" s="69"/>
      <c r="N21" s="34"/>
      <c r="O21" s="58">
        <f>SUM(O2:O19)</f>
        <v>0</v>
      </c>
      <c r="P21" s="52"/>
    </row>
    <row r="22" spans="1:16" ht="84.95" customHeight="1" thickTop="1" thickBot="1" x14ac:dyDescent="0.25">
      <c r="A22" s="18">
        <v>19</v>
      </c>
      <c r="B22" s="7" t="s">
        <v>149</v>
      </c>
      <c r="C22" s="29" t="s">
        <v>110</v>
      </c>
      <c r="D22" s="34" t="s">
        <v>154</v>
      </c>
      <c r="E22" s="31" t="s">
        <v>70</v>
      </c>
      <c r="F22" s="34" t="s">
        <v>32</v>
      </c>
      <c r="G22" s="27" t="s">
        <v>41</v>
      </c>
      <c r="H22" s="34" t="s">
        <v>33</v>
      </c>
      <c r="I22" s="27">
        <v>2014</v>
      </c>
      <c r="J22" s="34" t="s">
        <v>11</v>
      </c>
      <c r="K22" s="65" t="s">
        <v>191</v>
      </c>
      <c r="L22" s="75"/>
      <c r="M22" s="70"/>
      <c r="N22" s="2"/>
      <c r="O22" s="58">
        <f>L22*12</f>
        <v>0</v>
      </c>
      <c r="P22" s="52" t="s">
        <v>22</v>
      </c>
    </row>
    <row r="23" spans="1:16" ht="84.95" customHeight="1" thickTop="1" thickBot="1" x14ac:dyDescent="0.25">
      <c r="A23" s="18">
        <v>20</v>
      </c>
      <c r="B23" s="7" t="s">
        <v>135</v>
      </c>
      <c r="C23" s="29" t="s">
        <v>111</v>
      </c>
      <c r="D23" s="34" t="s">
        <v>155</v>
      </c>
      <c r="E23" s="37" t="s">
        <v>75</v>
      </c>
      <c r="F23" s="34" t="s">
        <v>29</v>
      </c>
      <c r="G23" s="27" t="s">
        <v>23</v>
      </c>
      <c r="H23" s="35">
        <v>160</v>
      </c>
      <c r="I23" s="34">
        <v>2007</v>
      </c>
      <c r="J23" s="34" t="s">
        <v>176</v>
      </c>
      <c r="K23" s="65" t="s">
        <v>190</v>
      </c>
      <c r="L23" s="75"/>
      <c r="M23" s="70"/>
      <c r="N23" s="2"/>
      <c r="O23" s="58">
        <f t="shared" ref="O23:O34" si="3">L23*9</f>
        <v>0</v>
      </c>
      <c r="P23" s="51" t="s">
        <v>17</v>
      </c>
    </row>
    <row r="24" spans="1:16" ht="84.95" customHeight="1" thickTop="1" thickBot="1" x14ac:dyDescent="0.25">
      <c r="A24" s="18">
        <v>21</v>
      </c>
      <c r="B24" s="7" t="s">
        <v>24</v>
      </c>
      <c r="C24" s="29" t="s">
        <v>112</v>
      </c>
      <c r="D24" s="34" t="s">
        <v>153</v>
      </c>
      <c r="E24" s="37" t="s">
        <v>74</v>
      </c>
      <c r="F24" s="34" t="s">
        <v>5</v>
      </c>
      <c r="G24" s="27" t="s">
        <v>25</v>
      </c>
      <c r="H24" s="35">
        <v>1050</v>
      </c>
      <c r="I24" s="34">
        <v>1999</v>
      </c>
      <c r="J24" s="34" t="s">
        <v>11</v>
      </c>
      <c r="K24" s="65" t="s">
        <v>190</v>
      </c>
      <c r="L24" s="75"/>
      <c r="M24" s="70"/>
      <c r="N24" s="2"/>
      <c r="O24" s="58">
        <f t="shared" si="3"/>
        <v>0</v>
      </c>
      <c r="P24" s="51" t="s">
        <v>17</v>
      </c>
    </row>
    <row r="25" spans="1:16" ht="84.95" customHeight="1" thickTop="1" thickBot="1" x14ac:dyDescent="0.25">
      <c r="A25" s="18">
        <v>22</v>
      </c>
      <c r="B25" s="7" t="s">
        <v>134</v>
      </c>
      <c r="C25" s="29" t="s">
        <v>150</v>
      </c>
      <c r="D25" s="34" t="s">
        <v>178</v>
      </c>
      <c r="E25" s="31" t="s">
        <v>73</v>
      </c>
      <c r="F25" s="34" t="s">
        <v>29</v>
      </c>
      <c r="G25" s="27" t="s">
        <v>26</v>
      </c>
      <c r="H25" s="34">
        <v>98</v>
      </c>
      <c r="I25" s="34">
        <v>2007</v>
      </c>
      <c r="J25" s="34" t="s">
        <v>45</v>
      </c>
      <c r="K25" s="65" t="s">
        <v>190</v>
      </c>
      <c r="L25" s="75"/>
      <c r="M25" s="70"/>
      <c r="N25" s="2"/>
      <c r="O25" s="58">
        <f t="shared" si="3"/>
        <v>0</v>
      </c>
      <c r="P25" s="51" t="s">
        <v>17</v>
      </c>
    </row>
    <row r="26" spans="1:16" ht="84.95" customHeight="1" thickTop="1" thickBot="1" x14ac:dyDescent="0.25">
      <c r="A26" s="18">
        <v>23</v>
      </c>
      <c r="B26" s="7" t="s">
        <v>148</v>
      </c>
      <c r="C26" s="29" t="s">
        <v>109</v>
      </c>
      <c r="D26" s="34" t="s">
        <v>156</v>
      </c>
      <c r="E26" s="31" t="s">
        <v>58</v>
      </c>
      <c r="F26" s="34" t="s">
        <v>29</v>
      </c>
      <c r="G26" s="27" t="s">
        <v>44</v>
      </c>
      <c r="H26" s="34">
        <v>510</v>
      </c>
      <c r="I26" s="34">
        <v>2002</v>
      </c>
      <c r="J26" s="34" t="s">
        <v>11</v>
      </c>
      <c r="K26" s="65" t="s">
        <v>191</v>
      </c>
      <c r="L26" s="75"/>
      <c r="M26" s="70"/>
      <c r="N26" s="2"/>
      <c r="O26" s="58">
        <f>L26*12</f>
        <v>0</v>
      </c>
      <c r="P26" s="51" t="s">
        <v>22</v>
      </c>
    </row>
    <row r="27" spans="1:16" ht="84.95" customHeight="1" thickTop="1" thickBot="1" x14ac:dyDescent="0.25">
      <c r="A27" s="18">
        <v>24</v>
      </c>
      <c r="B27" s="7" t="s">
        <v>36</v>
      </c>
      <c r="C27" s="29" t="s">
        <v>113</v>
      </c>
      <c r="D27" s="34" t="s">
        <v>179</v>
      </c>
      <c r="E27" s="31" t="s">
        <v>59</v>
      </c>
      <c r="F27" s="34" t="s">
        <v>29</v>
      </c>
      <c r="G27" s="27" t="s">
        <v>204</v>
      </c>
      <c r="H27" s="30">
        <v>56</v>
      </c>
      <c r="I27" s="34">
        <v>2003</v>
      </c>
      <c r="J27" s="34" t="s">
        <v>177</v>
      </c>
      <c r="K27" s="65" t="s">
        <v>190</v>
      </c>
      <c r="L27" s="75"/>
      <c r="M27" s="70"/>
      <c r="N27" s="2"/>
      <c r="O27" s="58">
        <f t="shared" si="3"/>
        <v>0</v>
      </c>
      <c r="P27" s="51" t="s">
        <v>17</v>
      </c>
    </row>
    <row r="28" spans="1:16" ht="84.95" customHeight="1" thickTop="1" thickBot="1" x14ac:dyDescent="0.25">
      <c r="A28" s="18">
        <v>25</v>
      </c>
      <c r="B28" s="7" t="s">
        <v>129</v>
      </c>
      <c r="C28" s="29" t="s">
        <v>114</v>
      </c>
      <c r="D28" s="34" t="s">
        <v>157</v>
      </c>
      <c r="E28" s="31" t="s">
        <v>71</v>
      </c>
      <c r="F28" s="34" t="s">
        <v>32</v>
      </c>
      <c r="G28" s="27" t="s">
        <v>42</v>
      </c>
      <c r="H28" s="34" t="s">
        <v>34</v>
      </c>
      <c r="I28" s="27">
        <v>1972</v>
      </c>
      <c r="J28" s="34" t="s">
        <v>45</v>
      </c>
      <c r="K28" s="65" t="s">
        <v>190</v>
      </c>
      <c r="L28" s="75"/>
      <c r="M28" s="70"/>
      <c r="N28" s="2"/>
      <c r="O28" s="58">
        <f t="shared" si="3"/>
        <v>0</v>
      </c>
      <c r="P28" s="51" t="s">
        <v>17</v>
      </c>
    </row>
    <row r="29" spans="1:16" ht="84.95" customHeight="1" thickTop="1" thickBot="1" x14ac:dyDescent="0.25">
      <c r="A29" s="18">
        <v>26</v>
      </c>
      <c r="B29" s="9" t="s">
        <v>208</v>
      </c>
      <c r="C29" s="27" t="s">
        <v>124</v>
      </c>
      <c r="D29" s="34" t="s">
        <v>180</v>
      </c>
      <c r="E29" s="31" t="s">
        <v>66</v>
      </c>
      <c r="F29" s="34" t="s">
        <v>29</v>
      </c>
      <c r="G29" s="27" t="s">
        <v>121</v>
      </c>
      <c r="H29" s="35" t="s">
        <v>86</v>
      </c>
      <c r="I29" s="34">
        <v>2020</v>
      </c>
      <c r="J29" s="34" t="s">
        <v>45</v>
      </c>
      <c r="K29" s="65" t="s">
        <v>191</v>
      </c>
      <c r="L29" s="75"/>
      <c r="M29" s="70"/>
      <c r="N29" s="2"/>
      <c r="O29" s="58">
        <f>L29*12</f>
        <v>0</v>
      </c>
      <c r="P29" s="52" t="s">
        <v>22</v>
      </c>
    </row>
    <row r="30" spans="1:16" ht="84.95" customHeight="1" thickTop="1" thickBot="1" x14ac:dyDescent="0.25">
      <c r="A30" s="18">
        <v>27</v>
      </c>
      <c r="B30" s="9" t="s">
        <v>207</v>
      </c>
      <c r="C30" s="27" t="s">
        <v>123</v>
      </c>
      <c r="D30" s="29" t="s">
        <v>181</v>
      </c>
      <c r="E30" s="31" t="s">
        <v>125</v>
      </c>
      <c r="F30" s="34" t="s">
        <v>29</v>
      </c>
      <c r="G30" s="27" t="s">
        <v>121</v>
      </c>
      <c r="H30" s="35" t="s">
        <v>28</v>
      </c>
      <c r="I30" s="34">
        <v>2020</v>
      </c>
      <c r="J30" s="34" t="s">
        <v>45</v>
      </c>
      <c r="K30" s="65" t="s">
        <v>191</v>
      </c>
      <c r="L30" s="75"/>
      <c r="M30" s="70"/>
      <c r="N30" s="2"/>
      <c r="O30" s="58">
        <f t="shared" ref="O30" si="4">L30*12</f>
        <v>0</v>
      </c>
      <c r="P30" s="52" t="s">
        <v>22</v>
      </c>
    </row>
    <row r="31" spans="1:16" ht="84.95" customHeight="1" thickTop="1" thickBot="1" x14ac:dyDescent="0.25">
      <c r="A31" s="18">
        <v>28</v>
      </c>
      <c r="B31" s="9" t="s">
        <v>130</v>
      </c>
      <c r="C31" s="29" t="s">
        <v>115</v>
      </c>
      <c r="D31" s="34" t="s">
        <v>158</v>
      </c>
      <c r="E31" s="31" t="s">
        <v>68</v>
      </c>
      <c r="F31" s="34" t="s">
        <v>6</v>
      </c>
      <c r="G31" s="27" t="s">
        <v>10</v>
      </c>
      <c r="H31" s="35">
        <v>27</v>
      </c>
      <c r="I31" s="34">
        <v>2010</v>
      </c>
      <c r="J31" s="34" t="s">
        <v>11</v>
      </c>
      <c r="K31" s="65" t="s">
        <v>190</v>
      </c>
      <c r="L31" s="75"/>
      <c r="M31" s="69" t="s">
        <v>37</v>
      </c>
      <c r="N31" s="34">
        <v>80</v>
      </c>
      <c r="O31" s="58">
        <f t="shared" si="3"/>
        <v>0</v>
      </c>
      <c r="P31" s="51" t="s">
        <v>17</v>
      </c>
    </row>
    <row r="32" spans="1:16" ht="84.95" customHeight="1" thickTop="1" thickBot="1" x14ac:dyDescent="0.25">
      <c r="A32" s="18">
        <v>29</v>
      </c>
      <c r="B32" s="9" t="s">
        <v>131</v>
      </c>
      <c r="C32" s="29" t="s">
        <v>116</v>
      </c>
      <c r="D32" s="34" t="s">
        <v>159</v>
      </c>
      <c r="E32" s="31" t="s">
        <v>67</v>
      </c>
      <c r="F32" s="34" t="s">
        <v>8</v>
      </c>
      <c r="G32" s="27" t="s">
        <v>9</v>
      </c>
      <c r="H32" s="35">
        <v>97.5</v>
      </c>
      <c r="I32" s="34">
        <v>1993</v>
      </c>
      <c r="J32" s="34" t="s">
        <v>11</v>
      </c>
      <c r="K32" s="65" t="s">
        <v>190</v>
      </c>
      <c r="L32" s="75"/>
      <c r="M32" s="69" t="s">
        <v>19</v>
      </c>
      <c r="N32" s="34">
        <v>120</v>
      </c>
      <c r="O32" s="58">
        <f t="shared" si="3"/>
        <v>0</v>
      </c>
      <c r="P32" s="51" t="s">
        <v>17</v>
      </c>
    </row>
    <row r="33" spans="1:16" ht="84.95" customHeight="1" thickTop="1" thickBot="1" x14ac:dyDescent="0.25">
      <c r="A33" s="18">
        <v>30</v>
      </c>
      <c r="B33" s="7" t="s">
        <v>132</v>
      </c>
      <c r="C33" s="29" t="s">
        <v>117</v>
      </c>
      <c r="D33" s="34" t="s">
        <v>160</v>
      </c>
      <c r="E33" s="31" t="s">
        <v>69</v>
      </c>
      <c r="F33" s="34" t="s">
        <v>6</v>
      </c>
      <c r="G33" s="27" t="s">
        <v>122</v>
      </c>
      <c r="H33" s="35">
        <v>48</v>
      </c>
      <c r="I33" s="34">
        <v>1993</v>
      </c>
      <c r="J33" s="34" t="s">
        <v>12</v>
      </c>
      <c r="K33" s="65" t="s">
        <v>190</v>
      </c>
      <c r="L33" s="75"/>
      <c r="M33" s="69" t="s">
        <v>38</v>
      </c>
      <c r="N33" s="34">
        <v>120</v>
      </c>
      <c r="O33" s="58">
        <f t="shared" si="3"/>
        <v>0</v>
      </c>
      <c r="P33" s="51" t="s">
        <v>17</v>
      </c>
    </row>
    <row r="34" spans="1:16" ht="84.95" customHeight="1" thickTop="1" thickBot="1" x14ac:dyDescent="0.25">
      <c r="A34" s="18">
        <v>31</v>
      </c>
      <c r="B34" s="7" t="s">
        <v>133</v>
      </c>
      <c r="C34" s="29" t="s">
        <v>118</v>
      </c>
      <c r="D34" s="34" t="s">
        <v>161</v>
      </c>
      <c r="E34" s="31" t="s">
        <v>72</v>
      </c>
      <c r="F34" s="34" t="s">
        <v>32</v>
      </c>
      <c r="G34" s="27" t="s">
        <v>43</v>
      </c>
      <c r="H34" s="34" t="s">
        <v>34</v>
      </c>
      <c r="I34" s="27"/>
      <c r="J34" s="34" t="s">
        <v>45</v>
      </c>
      <c r="K34" s="65" t="s">
        <v>190</v>
      </c>
      <c r="L34" s="75"/>
      <c r="M34" s="70"/>
      <c r="N34" s="2"/>
      <c r="O34" s="58">
        <f t="shared" si="3"/>
        <v>0</v>
      </c>
      <c r="P34" s="51" t="s">
        <v>17</v>
      </c>
    </row>
    <row r="35" spans="1:16" ht="37.5" customHeight="1" thickTop="1" thickBot="1" x14ac:dyDescent="0.25">
      <c r="A35" s="19"/>
      <c r="B35" s="8" t="s">
        <v>77</v>
      </c>
      <c r="C35" s="38"/>
      <c r="D35" s="39"/>
      <c r="E35" s="9"/>
      <c r="F35" s="40"/>
      <c r="G35" s="41"/>
      <c r="H35" s="40"/>
      <c r="I35" s="41"/>
      <c r="J35" s="42"/>
      <c r="K35" s="34"/>
      <c r="L35" s="72"/>
      <c r="M35" s="10"/>
      <c r="N35" s="10"/>
      <c r="O35" s="59">
        <f>SUM(O22:O34)</f>
        <v>0</v>
      </c>
      <c r="P35" s="53"/>
    </row>
    <row r="36" spans="1:16" ht="42" customHeight="1" thickBot="1" x14ac:dyDescent="0.25">
      <c r="A36" s="20"/>
      <c r="B36" s="1" t="s">
        <v>151</v>
      </c>
      <c r="C36" s="43"/>
      <c r="D36" s="43"/>
      <c r="E36" s="43"/>
      <c r="F36" s="43"/>
      <c r="G36" s="43"/>
      <c r="H36" s="44"/>
      <c r="I36" s="43"/>
      <c r="J36" s="45"/>
      <c r="K36" s="46" t="s">
        <v>35</v>
      </c>
      <c r="L36" s="56">
        <f>SUM(L2:L34)</f>
        <v>0</v>
      </c>
      <c r="M36" s="50"/>
      <c r="N36" s="3"/>
      <c r="O36" s="60">
        <f>SUM(O21+O35)</f>
        <v>0</v>
      </c>
      <c r="P36" s="54"/>
    </row>
    <row r="39" spans="1:16" ht="30" customHeight="1" x14ac:dyDescent="0.2">
      <c r="A39" s="11"/>
      <c r="B39" s="11"/>
      <c r="C39" s="49"/>
      <c r="D39" s="11"/>
      <c r="E39" s="11"/>
      <c r="F39" s="11"/>
      <c r="G39" s="11"/>
      <c r="O39" s="63"/>
    </row>
    <row r="40" spans="1:16" ht="61.5" customHeight="1" x14ac:dyDescent="0.2">
      <c r="O40" s="63"/>
    </row>
    <row r="44" spans="1:16" ht="51" customHeight="1" x14ac:dyDescent="0.25">
      <c r="O44" s="61"/>
    </row>
  </sheetData>
  <sheetProtection algorithmName="SHA-512" hashValue="6x6nbsCVSv5UJmX07uE+ljckNVyyc3QXnTX7U2bZ/ZqDUPqpBAgzsibcib7o6hBirRSfRnkYSFAOHJ8FZMLYJA==" saltValue="w9Bs2j58X2yGWEtxQlBWnA==" spinCount="100000" sheet="1" selectLockedCells="1"/>
  <autoFilter ref="A1:P36" xr:uid="{00000000-0009-0000-0000-000000000000}"/>
  <sortState xmlns:xlrd2="http://schemas.microsoft.com/office/spreadsheetml/2017/richdata2" ref="A3:Q106">
    <sortCondition sortBy="cellColor" ref="A3:A106" dxfId="0"/>
    <sortCondition ref="B3:B106"/>
  </sortState>
  <pageMargins left="0.7" right="0.7" top="0.78740157499999996" bottom="0.78740157499999996" header="0.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žlutě požadavek obsluha 2022,23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Malý Jiří, Bc.</cp:lastModifiedBy>
  <cp:lastPrinted>2021-05-18T19:23:36Z</cp:lastPrinted>
  <dcterms:created xsi:type="dcterms:W3CDTF">2012-12-06T07:21:13Z</dcterms:created>
  <dcterms:modified xsi:type="dcterms:W3CDTF">2022-05-10T06:56:44Z</dcterms:modified>
</cp:coreProperties>
</file>